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ity Community &amp; Cultural Services\City Infrastructure\Technical Services\Design Services (New)\Sydney Streets Technical Specifications\005 - Version 4\Word Docs\DRainage\Attachments\"/>
    </mc:Choice>
  </mc:AlternateContent>
  <bookViews>
    <workbookView xWindow="0" yWindow="0" windowWidth="28800" windowHeight="13020"/>
  </bookViews>
  <sheets>
    <sheet name="Checklist" sheetId="1" r:id="rId1"/>
    <sheet name="Criteria for design" sheetId="2" r:id="rId2"/>
    <sheet name="Sheet3" sheetId="3" state="hidden" r:id="rId3"/>
  </sheets>
  <definedNames>
    <definedName name="_xlnm.Print_Area" localSheetId="0">Checklist!$B$1:$G$87</definedName>
    <definedName name="_xlnm.Print_Titles" localSheetId="0">Checklist!$2:$2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65" i="1"/>
  <c r="B66" i="1"/>
  <c r="B67" i="1"/>
  <c r="B12" i="1"/>
  <c r="B13" i="1"/>
  <c r="B14" i="1"/>
  <c r="B15" i="1"/>
  <c r="B11" i="1"/>
  <c r="A29" i="1" l="1"/>
  <c r="D35" i="1" s="1"/>
  <c r="B77" i="1"/>
  <c r="C11" i="2"/>
  <c r="E34" i="1" l="1"/>
  <c r="E30" i="1"/>
  <c r="B86" i="1" l="1"/>
  <c r="B84" i="1"/>
  <c r="B85" i="1"/>
  <c r="B76" i="1"/>
  <c r="C14" i="2" l="1"/>
  <c r="D14" i="2" s="1"/>
  <c r="C13" i="2"/>
  <c r="C12" i="2"/>
  <c r="B32" i="1"/>
  <c r="B33" i="1"/>
  <c r="B34" i="1"/>
  <c r="B35" i="1"/>
  <c r="C3" i="2"/>
  <c r="B31" i="1"/>
  <c r="B30" i="1"/>
  <c r="B81" i="1"/>
  <c r="B82" i="1"/>
  <c r="B83" i="1"/>
  <c r="B80" i="1"/>
  <c r="B71" i="1"/>
  <c r="B72" i="1"/>
  <c r="B73" i="1"/>
  <c r="B74" i="1"/>
  <c r="B75" i="1"/>
  <c r="B70" i="1"/>
  <c r="B59" i="1"/>
  <c r="B60" i="1"/>
  <c r="B61" i="1"/>
  <c r="B62" i="1"/>
  <c r="B63" i="1"/>
  <c r="B58" i="1"/>
  <c r="B46" i="1"/>
  <c r="B47" i="1"/>
  <c r="B48" i="1"/>
  <c r="B49" i="1"/>
  <c r="B50" i="1"/>
  <c r="B51" i="1"/>
  <c r="B52" i="1"/>
  <c r="B53" i="1"/>
  <c r="B54" i="1"/>
  <c r="B55" i="1"/>
  <c r="B45" i="1"/>
  <c r="B40" i="1"/>
  <c r="B41" i="1"/>
  <c r="B42" i="1"/>
  <c r="B39" i="1"/>
  <c r="B21" i="1"/>
  <c r="B22" i="1"/>
  <c r="B23" i="1"/>
  <c r="B24" i="1"/>
  <c r="B25" i="1"/>
  <c r="B26" i="1"/>
  <c r="B27" i="1"/>
  <c r="B20" i="1"/>
  <c r="B6" i="1"/>
  <c r="B7" i="1"/>
  <c r="B8" i="1"/>
  <c r="B4" i="1"/>
</calcChain>
</file>

<file path=xl/sharedStrings.xml><?xml version="1.0" encoding="utf-8"?>
<sst xmlns="http://schemas.openxmlformats.org/spreadsheetml/2006/main" count="148" uniqueCount="142">
  <si>
    <t>Raingarden Design Checklist</t>
  </si>
  <si>
    <t>Are all of the services located and shown on the survey plans?</t>
  </si>
  <si>
    <t>Survey Plan:</t>
  </si>
  <si>
    <t>Is the area affected by any flood?</t>
  </si>
  <si>
    <t>Is the catchment analysis completed?</t>
  </si>
  <si>
    <t>If yes, does the new design have negative impact on the road storage capacity?</t>
  </si>
  <si>
    <t>If yes, has the City Of Sydney's Water Asset team approved the changes?</t>
  </si>
  <si>
    <t>Catchment Analysis</t>
  </si>
  <si>
    <t>Is the drainage concept plan included in the documents for approval?</t>
  </si>
  <si>
    <t>Does the drainage concept plan shows the flow rates around the raingarden?</t>
  </si>
  <si>
    <t>Does the submission include calculation for the flow rates?</t>
  </si>
  <si>
    <t>Raingarden Design</t>
  </si>
  <si>
    <t>What is the road level of the entry to the raingarden?</t>
  </si>
  <si>
    <t>What is the expected ponding depth?</t>
  </si>
  <si>
    <t>Note: This section shall be done for each raingarden separately.</t>
  </si>
  <si>
    <t>What is the level of surcharge pit?</t>
  </si>
  <si>
    <t>If the raingarden is located within a floodway, is surcharge pit required?</t>
  </si>
  <si>
    <t>Raingarden Flow rates</t>
  </si>
  <si>
    <t>Are the bypass flow from the upstream pits included in the flow calculations?</t>
  </si>
  <si>
    <t>What is the inlet capacity of the entry structure?</t>
  </si>
  <si>
    <t>What is the flow velocity at the entry to the raingarden?( for direct entry only)</t>
  </si>
  <si>
    <t>Bypass flow rate</t>
  </si>
  <si>
    <t>What is the bypass inflow capacity?</t>
  </si>
  <si>
    <t>What is the depth of ponding on the street prior to activation of the bypass?</t>
  </si>
  <si>
    <t>If the bypass is an overland flow, what is the depth of the flow during critical storm?</t>
  </si>
  <si>
    <t xml:space="preserve">If the bypass is an overland flow, what is the depth of the flow during critical storm? </t>
  </si>
  <si>
    <t>Does the bypass flow depth exceeds kerb height?</t>
  </si>
  <si>
    <t>What is the flow rate for critical storm duration for AEP 5%?</t>
  </si>
  <si>
    <t>Raingarden Dimension and storage capacity</t>
  </si>
  <si>
    <t>What is the available area for raingarden?</t>
  </si>
  <si>
    <t>Is the raingarden designed with a terrace garden?</t>
  </si>
  <si>
    <t>What is the width of the raingarden at the smallest section?</t>
  </si>
  <si>
    <t>What is the length of the raingarden?</t>
  </si>
  <si>
    <t>What is the average width of raingarden?</t>
  </si>
  <si>
    <t>A</t>
  </si>
  <si>
    <t>B</t>
  </si>
  <si>
    <t>C</t>
  </si>
  <si>
    <t>D</t>
  </si>
  <si>
    <t>E</t>
  </si>
  <si>
    <t>F</t>
  </si>
  <si>
    <t>Item</t>
  </si>
  <si>
    <t>Test</t>
  </si>
  <si>
    <t>Response</t>
  </si>
  <si>
    <t>Comments</t>
  </si>
  <si>
    <t>G</t>
  </si>
  <si>
    <t>Submitted Documents</t>
  </si>
  <si>
    <t>Drainage concept plan</t>
  </si>
  <si>
    <t>Long Section of rain gardens</t>
  </si>
  <si>
    <t>What is the suburb?</t>
  </si>
  <si>
    <t>What is the soil permeability ratio?</t>
  </si>
  <si>
    <t>H</t>
  </si>
  <si>
    <t>List of suburbs wherein unlined raingarden is permitted.</t>
  </si>
  <si>
    <t>Roseberry</t>
  </si>
  <si>
    <t>Waterloo</t>
  </si>
  <si>
    <t>St Peters</t>
  </si>
  <si>
    <t>Beaconsfield</t>
  </si>
  <si>
    <t>Zetland</t>
  </si>
  <si>
    <t>Alexandria</t>
  </si>
  <si>
    <t>Unlined raingarden is allowed where:</t>
  </si>
  <si>
    <t>Permeable layer is thicker than 2 meter.</t>
  </si>
  <si>
    <t xml:space="preserve">Underground water levels; at highest predicted level;  are at least 1.5 meter below raingarden levels. </t>
  </si>
  <si>
    <t xml:space="preserve">Level of impact </t>
  </si>
  <si>
    <t>No/ Negligible impact level</t>
  </si>
  <si>
    <t>moderate impact level</t>
  </si>
  <si>
    <t>High impact level</t>
  </si>
  <si>
    <t>Types of raingarden</t>
  </si>
  <si>
    <t>Unlined raingarden</t>
  </si>
  <si>
    <t>Lined raingarden</t>
  </si>
  <si>
    <t>What is the thickness of permeable Layer?</t>
  </si>
  <si>
    <t>List of suburbs</t>
  </si>
  <si>
    <t>Annandale</t>
  </si>
  <si>
    <t>Barangaroo</t>
  </si>
  <si>
    <t>Camperdown</t>
  </si>
  <si>
    <t>Centennial Park</t>
  </si>
  <si>
    <t>Chippendale</t>
  </si>
  <si>
    <t>Darlinghurst</t>
  </si>
  <si>
    <t>Darlington</t>
  </si>
  <si>
    <t>Dawes Point</t>
  </si>
  <si>
    <t>Elizabeth Bay</t>
  </si>
  <si>
    <t>Erskineville</t>
  </si>
  <si>
    <t>Eveleigh</t>
  </si>
  <si>
    <t>Forest Lodge</t>
  </si>
  <si>
    <t>Glebe</t>
  </si>
  <si>
    <t>Haymarket</t>
  </si>
  <si>
    <t>Millers Point</t>
  </si>
  <si>
    <t>Moore Park</t>
  </si>
  <si>
    <t>Newtown</t>
  </si>
  <si>
    <t>Paddington</t>
  </si>
  <si>
    <t>Potts Point</t>
  </si>
  <si>
    <t>Pyrmont</t>
  </si>
  <si>
    <t>Redfern</t>
  </si>
  <si>
    <t>Rosebery</t>
  </si>
  <si>
    <t>Rushcutters Bay</t>
  </si>
  <si>
    <t>Surry Hills</t>
  </si>
  <si>
    <t>Sydney</t>
  </si>
  <si>
    <t>The Rocks</t>
  </si>
  <si>
    <t>Ultimo</t>
  </si>
  <si>
    <t>Woolloomooloo</t>
  </si>
  <si>
    <t>Cross section of raingarden</t>
  </si>
  <si>
    <t>Are the rate of the bypass flow of the existing upstream pits included in the calculation of the flow rates?</t>
  </si>
  <si>
    <t>What is the level of impact of ingress of water into the raingarden on surrounding properties, structures and roads?</t>
  </si>
  <si>
    <t>Minimum manageable impact level</t>
  </si>
  <si>
    <t>Does the road cross fall allows for the pond to be formed at the upstream of the raingarden prior to activation of the bypass?</t>
  </si>
  <si>
    <t>What is the depth of bypass flow at the pedestrian path for critical storm duration for AEP 20%?</t>
  </si>
  <si>
    <t>What is the width of bypass flow at the pedestrian path for critical storm duration for AEP 20%?</t>
  </si>
  <si>
    <t>What is the lowest level of the kerb/ footpath surrounding the raingarden?</t>
  </si>
  <si>
    <t>Soil permeability rate is more than 100mm/hr</t>
  </si>
  <si>
    <t>Ingress of water into the raingarden has negligible impact on surrounding properties, structures and roads.</t>
  </si>
  <si>
    <t>Partially lined raingarden</t>
  </si>
  <si>
    <t>Raingarden details</t>
  </si>
  <si>
    <t>Calculation for flow rates</t>
  </si>
  <si>
    <t>Catchment analysis( existing drainage network, areas,  flow rates and flow direction should be shown)</t>
  </si>
  <si>
    <t>A.2</t>
  </si>
  <si>
    <t>Has potholing of all services been undertaken? If yes -  continue. If No - undertake potholing of services.</t>
  </si>
  <si>
    <t xml:space="preserve">Has DBYD been carried out? If yes - continue. If No - undertake </t>
  </si>
  <si>
    <t>Type of raingarden</t>
  </si>
  <si>
    <r>
      <t>Flow at the entry pit calculated for  critical storm duration (t</t>
    </r>
    <r>
      <rPr>
        <vertAlign val="subscript"/>
        <sz val="11"/>
        <rFont val="Calibri Light"/>
        <family val="2"/>
      </rPr>
      <t>c</t>
    </r>
    <r>
      <rPr>
        <sz val="11"/>
        <rFont val="Calibri Light"/>
        <family val="2"/>
      </rPr>
      <t>) for AEP 50%?</t>
    </r>
  </si>
  <si>
    <t xml:space="preserve">Flood Impact </t>
  </si>
  <si>
    <t>If the bypass is an overland flow, does the bypass crosses a pedestrian path?</t>
  </si>
  <si>
    <t>Maintenance Schedule</t>
  </si>
  <si>
    <t>Does the survey include extra points at any changes of grade on the road and footpath, extra points at spacing of 2 meters where the raingarden is likely to be built?</t>
  </si>
  <si>
    <t>What is the depth of underground water level in relation to the raingarden, at the highest predicted levels?</t>
  </si>
  <si>
    <t>If the bypass is an overland flow, does the bypass flow depth exceeds width of one lane of traffic?</t>
  </si>
  <si>
    <t>Are the raingarden depths, filter media type and thicknesses in accordance with City's standards drawings?</t>
  </si>
  <si>
    <t>I</t>
  </si>
  <si>
    <t>Raingarden Site</t>
  </si>
  <si>
    <t>Is the area of proposed raingarden more than 10m²?</t>
  </si>
  <si>
    <t>Is the Riaingarden width more than 1.2m?</t>
  </si>
  <si>
    <t>Is the proposed raingarden is a terraced raingarden?</t>
  </si>
  <si>
    <t>If a terraced raingarden is proposed is the width of the ponding area more than 0.8m (800mm)?</t>
  </si>
  <si>
    <t>Are the raingarden located in a position that provides a minimum of 6 hours sunlight daily?</t>
  </si>
  <si>
    <t>What is the type of the kerb surounding the raingarden?</t>
  </si>
  <si>
    <t>Designers Comments</t>
  </si>
  <si>
    <t>Is the area surveyed to 25m diameter of the location of the raingarden?</t>
  </si>
  <si>
    <t>Yes</t>
  </si>
  <si>
    <t>No</t>
  </si>
  <si>
    <t>Is the kerb type selected in accordance with the Sydney Street Code?</t>
  </si>
  <si>
    <t>What is the width of proposed raingarden?</t>
  </si>
  <si>
    <t xml:space="preserve">What is the desired storage capacity? Equivalent to half of volume of the critical storm for AEP 1% </t>
  </si>
  <si>
    <t>³</t>
  </si>
  <si>
    <t>Note</t>
  </si>
  <si>
    <t>Is the design of the grating and pit of the bypass in accordance with Australian Rainfall and Runoff -  Project 11 - Blockage of Hydraulic Structures?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</si>
</sst>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&quot; mm/hr&quot;"/>
    <numFmt numFmtId="165" formatCode="0.00\ &quot;m&quot;"/>
    <numFmt numFmtId="166" formatCode="0.00&quot;m&quot;;\-0.00&quot; is negative&quot;;&quot;0.00 m&quot;;_ &quot;m&quot;@"/>
    <numFmt numFmtId="167" formatCode="0.00\ &quot;l/s&quot;"/>
    <numFmt numFmtId="168" formatCode="0.00&quot;m³&quot;;\-0.00&quot; is negative&quot;;&quot;0.00 m³&quot;;_ &quot;m³&quot;@"/>
    <numFmt numFmtId="169" formatCode="0.00\ &quot;m²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Wingdings 3"/>
      <family val="1"/>
      <charset val="2"/>
    </font>
    <font>
      <sz val="11"/>
      <color rgb="FF9C0006"/>
      <name val="Calibri"/>
      <family val="2"/>
      <scheme val="minor"/>
    </font>
    <font>
      <sz val="11"/>
      <name val="Calibri Light"/>
      <family val="2"/>
    </font>
    <font>
      <vertAlign val="subscript"/>
      <sz val="11"/>
      <name val="Calibri Light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DBB30"/>
        <bgColor indexed="64"/>
      </patternFill>
    </fill>
    <fill>
      <patternFill patternType="solid">
        <fgColor rgb="FFFFEB9C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2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8" fillId="0" borderId="3" xfId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 applyProtection="1">
      <alignment horizontal="center" wrapText="1"/>
      <protection locked="0"/>
    </xf>
    <xf numFmtId="0" fontId="7" fillId="0" borderId="22" xfId="1" applyBorder="1" applyAlignment="1" applyProtection="1">
      <alignment horizontal="center"/>
      <protection locked="0"/>
    </xf>
    <xf numFmtId="0" fontId="0" fillId="0" borderId="0" xfId="0" applyBorder="1"/>
    <xf numFmtId="0" fontId="4" fillId="0" borderId="23" xfId="0" applyFont="1" applyBorder="1" applyAlignment="1">
      <alignment horizontal="left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9" fillId="3" borderId="8" xfId="2" applyFill="1" applyBorder="1" applyAlignment="1" applyProtection="1">
      <alignment horizontal="center"/>
      <protection locked="0"/>
    </xf>
    <xf numFmtId="0" fontId="9" fillId="3" borderId="2" xfId="2" applyFill="1" applyBorder="1" applyAlignment="1" applyProtection="1">
      <alignment horizontal="center"/>
      <protection locked="0"/>
    </xf>
    <xf numFmtId="0" fontId="9" fillId="3" borderId="2" xfId="2" applyFill="1" applyBorder="1" applyAlignment="1" applyProtection="1">
      <alignment horizontal="center" wrapText="1"/>
      <protection locked="0"/>
    </xf>
    <xf numFmtId="164" fontId="9" fillId="3" borderId="2" xfId="2" applyNumberFormat="1" applyFill="1" applyBorder="1" applyAlignment="1" applyProtection="1">
      <alignment horizontal="center"/>
      <protection locked="0"/>
    </xf>
    <xf numFmtId="165" fontId="9" fillId="3" borderId="2" xfId="2" applyNumberFormat="1" applyFill="1" applyBorder="1" applyAlignment="1" applyProtection="1">
      <alignment horizontal="center"/>
      <protection locked="0"/>
    </xf>
    <xf numFmtId="0" fontId="9" fillId="3" borderId="2" xfId="2" applyFill="1" applyBorder="1" applyAlignment="1" applyProtection="1">
      <alignment horizontal="center"/>
    </xf>
    <xf numFmtId="0" fontId="2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8" fillId="0" borderId="30" xfId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0" fontId="0" fillId="0" borderId="0" xfId="0" applyNumberFormat="1"/>
    <xf numFmtId="0" fontId="6" fillId="0" borderId="0" xfId="0" applyNumberFormat="1" applyFont="1"/>
    <xf numFmtId="0" fontId="0" fillId="0" borderId="0" xfId="0" applyNumberFormat="1" applyAlignment="1">
      <alignment wrapText="1"/>
    </xf>
    <xf numFmtId="166" fontId="9" fillId="3" borderId="2" xfId="2" applyNumberFormat="1" applyFill="1" applyBorder="1" applyAlignment="1" applyProtection="1">
      <alignment horizontal="center"/>
      <protection locked="0"/>
    </xf>
    <xf numFmtId="167" fontId="9" fillId="3" borderId="2" xfId="2" applyNumberFormat="1" applyFill="1" applyBorder="1" applyAlignment="1" applyProtection="1">
      <alignment horizontal="center"/>
      <protection locked="0"/>
    </xf>
    <xf numFmtId="0" fontId="13" fillId="0" borderId="0" xfId="0" applyFont="1"/>
    <xf numFmtId="168" fontId="9" fillId="3" borderId="2" xfId="2" applyNumberFormat="1" applyFill="1" applyBorder="1" applyAlignment="1" applyProtection="1">
      <alignment horizontal="center"/>
      <protection locked="0"/>
    </xf>
    <xf numFmtId="169" fontId="9" fillId="3" borderId="2" xfId="2" applyNumberFormat="1" applyFill="1" applyBorder="1" applyAlignment="1" applyProtection="1">
      <alignment horizontal="center"/>
      <protection locked="0"/>
    </xf>
    <xf numFmtId="0" fontId="12" fillId="4" borderId="2" xfId="3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4">
    <cellStyle name="Bad" xfId="2" builtinId="27"/>
    <cellStyle name="Hyperlink" xfId="1" builtinId="8"/>
    <cellStyle name="Neutral" xfId="3" builtinId="28"/>
    <cellStyle name="Normal" xfId="0" builtinId="0"/>
  </cellStyles>
  <dxfs count="70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7" tint="0.79998168889431442"/>
      </font>
      <fill>
        <patternFill>
          <bgColor rgb="FFFDBB3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D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B2" workbookViewId="0">
      <selection activeCell="C12" sqref="C12"/>
    </sheetView>
  </sheetViews>
  <sheetFormatPr defaultRowHeight="15" x14ac:dyDescent="0.25"/>
  <cols>
    <col min="1" max="1" width="9.140625" hidden="1" customWidth="1"/>
    <col min="2" max="2" width="9.140625" style="3"/>
    <col min="3" max="3" width="77.140625" style="4" bestFit="1" customWidth="1"/>
    <col min="4" max="4" width="31.28515625" style="3" customWidth="1"/>
    <col min="5" max="5" width="3.140625" style="3" customWidth="1"/>
    <col min="6" max="6" width="17.140625" style="3" customWidth="1"/>
    <col min="7" max="7" width="43.85546875" style="3" customWidth="1"/>
  </cols>
  <sheetData>
    <row r="1" spans="1:13" ht="16.5" hidden="1" customHeight="1" thickTop="1" x14ac:dyDescent="0.25">
      <c r="B1" s="59" t="s">
        <v>0</v>
      </c>
      <c r="C1" s="60"/>
      <c r="D1" s="60"/>
      <c r="E1" s="60"/>
      <c r="F1" s="61"/>
      <c r="G1" s="62"/>
      <c r="I1" s="47"/>
      <c r="J1" s="47"/>
      <c r="K1" s="47"/>
      <c r="L1" s="47"/>
      <c r="M1" s="47"/>
    </row>
    <row r="2" spans="1:13" s="5" customFormat="1" ht="16.5" thickBot="1" x14ac:dyDescent="0.3">
      <c r="B2" s="19" t="s">
        <v>40</v>
      </c>
      <c r="C2" s="14" t="s">
        <v>41</v>
      </c>
      <c r="D2" s="15" t="s">
        <v>42</v>
      </c>
      <c r="E2" s="16"/>
      <c r="F2" s="40" t="s">
        <v>43</v>
      </c>
      <c r="G2" s="20" t="s">
        <v>132</v>
      </c>
      <c r="I2" s="48"/>
      <c r="J2" s="48"/>
      <c r="K2" s="48"/>
      <c r="L2" s="48"/>
      <c r="M2" s="48"/>
    </row>
    <row r="3" spans="1:13" ht="15.75" thickBot="1" x14ac:dyDescent="0.3">
      <c r="B3" s="21" t="s">
        <v>34</v>
      </c>
      <c r="C3" s="56" t="s">
        <v>2</v>
      </c>
      <c r="D3" s="57"/>
      <c r="E3" s="57"/>
      <c r="F3" s="57"/>
      <c r="G3" s="58"/>
      <c r="I3" s="47"/>
      <c r="J3" s="47"/>
      <c r="K3" s="47"/>
      <c r="L3" s="47"/>
      <c r="M3" s="47"/>
    </row>
    <row r="4" spans="1:13" x14ac:dyDescent="0.25">
      <c r="A4">
        <v>1</v>
      </c>
      <c r="B4" s="22" t="str">
        <f>B$3&amp; "." &amp;A4</f>
        <v>A.1</v>
      </c>
      <c r="C4" s="17" t="s">
        <v>114</v>
      </c>
      <c r="D4" s="34"/>
      <c r="E4" s="18"/>
      <c r="F4" s="41"/>
      <c r="G4" s="23"/>
      <c r="I4" s="47"/>
      <c r="J4" s="47"/>
      <c r="K4" s="47"/>
      <c r="L4" s="47"/>
      <c r="M4" s="47"/>
    </row>
    <row r="5" spans="1:13" ht="30" x14ac:dyDescent="0.25">
      <c r="B5" s="24" t="s">
        <v>112</v>
      </c>
      <c r="C5" s="13" t="s">
        <v>113</v>
      </c>
      <c r="D5" s="35"/>
      <c r="E5" s="7"/>
      <c r="F5" s="42"/>
      <c r="G5" s="25"/>
      <c r="I5" s="47"/>
      <c r="J5" s="47"/>
      <c r="K5" s="47"/>
      <c r="L5" s="47"/>
      <c r="M5" s="47"/>
    </row>
    <row r="6" spans="1:13" x14ac:dyDescent="0.25">
      <c r="A6">
        <v>2</v>
      </c>
      <c r="B6" s="26" t="str">
        <f t="shared" ref="B6:B8" si="0">B$3&amp; "." &amp;A6</f>
        <v>A.2</v>
      </c>
      <c r="C6" s="6" t="s">
        <v>1</v>
      </c>
      <c r="D6" s="35"/>
      <c r="E6" s="7"/>
      <c r="F6" s="42"/>
      <c r="G6" s="25"/>
      <c r="I6" s="47"/>
      <c r="J6" s="47"/>
      <c r="K6" s="47"/>
      <c r="L6" s="47"/>
      <c r="M6" s="47"/>
    </row>
    <row r="7" spans="1:13" x14ac:dyDescent="0.25">
      <c r="A7">
        <v>3</v>
      </c>
      <c r="B7" s="26" t="str">
        <f t="shared" si="0"/>
        <v>A.3</v>
      </c>
      <c r="C7" s="6" t="s">
        <v>133</v>
      </c>
      <c r="D7" s="35"/>
      <c r="E7" s="7"/>
      <c r="F7" s="42"/>
      <c r="G7" s="25"/>
      <c r="I7" s="47"/>
      <c r="J7" s="47"/>
      <c r="K7" s="47"/>
      <c r="L7" s="47"/>
      <c r="M7" s="47"/>
    </row>
    <row r="8" spans="1:13" s="1" customFormat="1" ht="34.5" customHeight="1" x14ac:dyDescent="0.25">
      <c r="A8" s="1">
        <v>4</v>
      </c>
      <c r="B8" s="26" t="str">
        <f t="shared" si="0"/>
        <v>A.4</v>
      </c>
      <c r="C8" s="6" t="s">
        <v>120</v>
      </c>
      <c r="D8" s="36"/>
      <c r="E8" s="8"/>
      <c r="F8" s="43"/>
      <c r="G8" s="27"/>
      <c r="I8" s="49"/>
      <c r="J8" s="49"/>
      <c r="K8" s="49"/>
      <c r="L8" s="49"/>
      <c r="M8" s="49"/>
    </row>
    <row r="9" spans="1:13" ht="15.75" thickBot="1" x14ac:dyDescent="0.3">
      <c r="B9" s="26"/>
      <c r="C9" s="6"/>
      <c r="D9" s="12"/>
      <c r="E9" s="7"/>
      <c r="F9" s="42"/>
      <c r="G9" s="25"/>
      <c r="I9" s="47"/>
      <c r="J9" s="47"/>
      <c r="K9" s="47"/>
      <c r="L9" s="47"/>
      <c r="M9" s="47"/>
    </row>
    <row r="10" spans="1:13" ht="15.75" thickBot="1" x14ac:dyDescent="0.3">
      <c r="B10" s="21" t="s">
        <v>35</v>
      </c>
      <c r="C10" s="56" t="s">
        <v>125</v>
      </c>
      <c r="D10" s="57"/>
      <c r="E10" s="57"/>
      <c r="F10" s="57"/>
      <c r="G10" s="58"/>
      <c r="I10" s="47"/>
      <c r="J10" s="47"/>
      <c r="K10" s="47"/>
      <c r="L10" s="47"/>
      <c r="M10" s="47"/>
    </row>
    <row r="11" spans="1:13" x14ac:dyDescent="0.25">
      <c r="A11">
        <v>1</v>
      </c>
      <c r="B11" s="26" t="str">
        <f>B$10&amp; "." &amp;A11</f>
        <v>B.1</v>
      </c>
      <c r="C11" s="6" t="s">
        <v>126</v>
      </c>
      <c r="D11" s="34"/>
      <c r="E11" s="7"/>
      <c r="F11" s="42"/>
      <c r="G11" s="25"/>
      <c r="I11" s="47"/>
      <c r="J11" s="47"/>
      <c r="K11" s="47"/>
      <c r="L11" s="47"/>
      <c r="M11" s="47"/>
    </row>
    <row r="12" spans="1:13" x14ac:dyDescent="0.25">
      <c r="A12">
        <v>2</v>
      </c>
      <c r="B12" s="26" t="str">
        <f>B$10&amp; "." &amp;A12</f>
        <v>B.2</v>
      </c>
      <c r="C12" s="6" t="s">
        <v>137</v>
      </c>
      <c r="D12" s="50">
        <v>0</v>
      </c>
      <c r="E12" s="7"/>
      <c r="F12" s="42"/>
      <c r="G12" s="25"/>
      <c r="I12" s="47"/>
      <c r="J12" s="47"/>
      <c r="K12" s="47"/>
      <c r="L12" s="47"/>
      <c r="M12" s="47"/>
    </row>
    <row r="13" spans="1:13" ht="30" x14ac:dyDescent="0.25">
      <c r="A13">
        <v>3</v>
      </c>
      <c r="B13" s="26" t="str">
        <f t="shared" ref="B13:B15" si="1">B$10&amp; "." &amp;A13</f>
        <v>B.3</v>
      </c>
      <c r="C13" s="6" t="s">
        <v>130</v>
      </c>
      <c r="D13" s="35"/>
      <c r="E13" s="7"/>
      <c r="F13" s="42"/>
      <c r="G13" s="25"/>
      <c r="I13" s="47"/>
      <c r="J13" s="47"/>
      <c r="K13" s="47"/>
      <c r="L13" s="47"/>
      <c r="M13" s="47"/>
    </row>
    <row r="14" spans="1:13" x14ac:dyDescent="0.25">
      <c r="A14">
        <v>4</v>
      </c>
      <c r="B14" s="26" t="str">
        <f t="shared" si="1"/>
        <v>B.4</v>
      </c>
      <c r="C14" s="6" t="s">
        <v>131</v>
      </c>
      <c r="D14" s="35"/>
      <c r="E14" s="7"/>
      <c r="F14" s="42"/>
      <c r="G14" s="25"/>
      <c r="I14" s="47"/>
      <c r="J14" s="47"/>
      <c r="K14" s="47"/>
      <c r="L14" s="47"/>
      <c r="M14" s="47"/>
    </row>
    <row r="15" spans="1:13" x14ac:dyDescent="0.25">
      <c r="A15">
        <v>5</v>
      </c>
      <c r="B15" s="26" t="str">
        <f t="shared" si="1"/>
        <v>B.5</v>
      </c>
      <c r="C15" s="6" t="s">
        <v>136</v>
      </c>
      <c r="D15" s="35"/>
      <c r="E15" s="7"/>
      <c r="F15" s="42"/>
      <c r="G15" s="25"/>
      <c r="I15" s="47"/>
      <c r="J15" s="47"/>
      <c r="K15" s="47"/>
      <c r="L15" s="47"/>
      <c r="M15" s="47"/>
    </row>
    <row r="16" spans="1:13" ht="15.75" thickBot="1" x14ac:dyDescent="0.3">
      <c r="A16" s="1"/>
      <c r="B16" s="26"/>
      <c r="C16" s="6"/>
      <c r="D16" s="35"/>
      <c r="E16" s="7"/>
      <c r="F16" s="42"/>
      <c r="G16" s="25"/>
    </row>
    <row r="17" spans="1:7" ht="15.75" hidden="1" thickBot="1" x14ac:dyDescent="0.3">
      <c r="B17" s="26"/>
      <c r="C17" s="6"/>
      <c r="D17" s="12"/>
      <c r="E17" s="7"/>
      <c r="F17" s="42"/>
      <c r="G17" s="28"/>
    </row>
    <row r="18" spans="1:7" ht="15.75" hidden="1" thickBot="1" x14ac:dyDescent="0.3">
      <c r="B18" s="26"/>
      <c r="C18" s="6"/>
      <c r="D18" s="12"/>
      <c r="E18" s="7"/>
      <c r="F18" s="42"/>
      <c r="G18" s="25"/>
    </row>
    <row r="19" spans="1:7" ht="15.75" thickBot="1" x14ac:dyDescent="0.3">
      <c r="B19" s="21" t="s">
        <v>36</v>
      </c>
      <c r="C19" s="56" t="s">
        <v>117</v>
      </c>
      <c r="D19" s="57"/>
      <c r="E19" s="57"/>
      <c r="F19" s="57"/>
      <c r="G19" s="58"/>
    </row>
    <row r="20" spans="1:7" x14ac:dyDescent="0.25">
      <c r="A20">
        <v>1</v>
      </c>
      <c r="B20" s="26" t="str">
        <f>B$19&amp; "." &amp;A20</f>
        <v>C.1</v>
      </c>
      <c r="C20" s="6" t="s">
        <v>3</v>
      </c>
      <c r="D20" s="34"/>
      <c r="E20" s="7"/>
      <c r="F20" s="42"/>
      <c r="G20" s="25"/>
    </row>
    <row r="21" spans="1:7" x14ac:dyDescent="0.25">
      <c r="A21">
        <v>2</v>
      </c>
      <c r="B21" s="26" t="str">
        <f t="shared" ref="B21:B27" si="2">B$19&amp; "." &amp;A21</f>
        <v>C.2</v>
      </c>
      <c r="C21" s="6" t="s">
        <v>5</v>
      </c>
      <c r="D21" s="35"/>
      <c r="E21" s="7"/>
      <c r="F21" s="42"/>
      <c r="G21" s="25"/>
    </row>
    <row r="22" spans="1:7" x14ac:dyDescent="0.25">
      <c r="A22">
        <v>3</v>
      </c>
      <c r="B22" s="26" t="str">
        <f t="shared" si="2"/>
        <v>C.3</v>
      </c>
      <c r="C22" s="6" t="s">
        <v>6</v>
      </c>
      <c r="D22" s="35"/>
      <c r="E22" s="7"/>
      <c r="F22" s="42"/>
      <c r="G22" s="25"/>
    </row>
    <row r="23" spans="1:7" x14ac:dyDescent="0.25">
      <c r="A23" s="1">
        <v>4</v>
      </c>
      <c r="B23" s="26" t="str">
        <f t="shared" si="2"/>
        <v>C.4</v>
      </c>
      <c r="C23" s="6" t="s">
        <v>4</v>
      </c>
      <c r="D23" s="35"/>
      <c r="E23" s="7"/>
      <c r="F23" s="42"/>
      <c r="G23" s="25"/>
    </row>
    <row r="24" spans="1:7" x14ac:dyDescent="0.25">
      <c r="A24">
        <v>5</v>
      </c>
      <c r="B24" s="26" t="str">
        <f t="shared" si="2"/>
        <v>C.5</v>
      </c>
      <c r="C24" s="6" t="s">
        <v>8</v>
      </c>
      <c r="D24" s="35"/>
      <c r="E24" s="7"/>
      <c r="F24" s="42"/>
      <c r="G24" s="25"/>
    </row>
    <row r="25" spans="1:7" x14ac:dyDescent="0.25">
      <c r="A25">
        <v>6</v>
      </c>
      <c r="B25" s="26" t="str">
        <f t="shared" si="2"/>
        <v>C.6</v>
      </c>
      <c r="C25" s="6" t="s">
        <v>9</v>
      </c>
      <c r="D25" s="35"/>
      <c r="E25" s="7"/>
      <c r="F25" s="42"/>
      <c r="G25" s="25"/>
    </row>
    <row r="26" spans="1:7" x14ac:dyDescent="0.25">
      <c r="A26">
        <v>7</v>
      </c>
      <c r="B26" s="26" t="str">
        <f t="shared" si="2"/>
        <v>C.7</v>
      </c>
      <c r="C26" s="6" t="s">
        <v>10</v>
      </c>
      <c r="D26" s="35"/>
      <c r="E26" s="7"/>
      <c r="F26" s="42"/>
      <c r="G26" s="25"/>
    </row>
    <row r="27" spans="1:7" ht="30" x14ac:dyDescent="0.25">
      <c r="A27" s="1">
        <v>8</v>
      </c>
      <c r="B27" s="26" t="str">
        <f t="shared" si="2"/>
        <v>C.8</v>
      </c>
      <c r="C27" s="6" t="s">
        <v>99</v>
      </c>
      <c r="D27" s="35"/>
      <c r="E27" s="7"/>
      <c r="F27" s="42"/>
      <c r="G27" s="25"/>
    </row>
    <row r="28" spans="1:7" ht="15.75" thickBot="1" x14ac:dyDescent="0.3">
      <c r="B28" s="26"/>
      <c r="C28" s="6"/>
      <c r="D28" s="12"/>
      <c r="E28" s="7"/>
      <c r="F28" s="42"/>
      <c r="G28" s="28"/>
    </row>
    <row r="29" spans="1:7" ht="15.75" thickBot="1" x14ac:dyDescent="0.3">
      <c r="A29" t="b">
        <f>OR(ISBLANK(D30),ISBLANK(D31),ISBLANK(D32),ISBLANK(D33),ISBLANK(D34))</f>
        <v>1</v>
      </c>
      <c r="B29" s="21" t="s">
        <v>37</v>
      </c>
      <c r="C29" s="56" t="s">
        <v>7</v>
      </c>
      <c r="D29" s="57"/>
      <c r="E29" s="57"/>
      <c r="F29" s="57"/>
      <c r="G29" s="58"/>
    </row>
    <row r="30" spans="1:7" x14ac:dyDescent="0.25">
      <c r="A30">
        <v>1</v>
      </c>
      <c r="B30" s="26" t="str">
        <f>B$29&amp; "." &amp;A30</f>
        <v>D.1</v>
      </c>
      <c r="C30" s="6" t="s">
        <v>48</v>
      </c>
      <c r="D30" s="35"/>
      <c r="E30" s="9" t="str">
        <f>HYPERLINK("#"&amp;ADDRESS(ROW(),COLUMN()-1),CHAR(128))</f>
        <v>€</v>
      </c>
      <c r="F30" s="44"/>
      <c r="G30" s="25"/>
    </row>
    <row r="31" spans="1:7" x14ac:dyDescent="0.25">
      <c r="A31">
        <v>2</v>
      </c>
      <c r="B31" s="26" t="str">
        <f t="shared" ref="B31:B35" si="3">B$29&amp; "." &amp;A31</f>
        <v>D.2</v>
      </c>
      <c r="C31" s="6" t="s">
        <v>49</v>
      </c>
      <c r="D31" s="37">
        <v>0</v>
      </c>
      <c r="E31" s="10"/>
      <c r="F31" s="45"/>
      <c r="G31" s="25"/>
    </row>
    <row r="32" spans="1:7" x14ac:dyDescent="0.25">
      <c r="A32">
        <v>3</v>
      </c>
      <c r="B32" s="26" t="str">
        <f t="shared" si="3"/>
        <v>D.3</v>
      </c>
      <c r="C32" s="6" t="s">
        <v>68</v>
      </c>
      <c r="D32" s="38">
        <v>0</v>
      </c>
      <c r="E32" s="11"/>
      <c r="F32" s="46"/>
      <c r="G32" s="25"/>
    </row>
    <row r="33" spans="1:7" ht="30" x14ac:dyDescent="0.25">
      <c r="A33">
        <v>4</v>
      </c>
      <c r="B33" s="26" t="str">
        <f t="shared" si="3"/>
        <v>D.4</v>
      </c>
      <c r="C33" s="6" t="s">
        <v>121</v>
      </c>
      <c r="D33" s="38">
        <v>0</v>
      </c>
      <c r="E33" s="11"/>
      <c r="F33" s="46"/>
      <c r="G33" s="25"/>
    </row>
    <row r="34" spans="1:7" ht="30" x14ac:dyDescent="0.25">
      <c r="A34">
        <v>5</v>
      </c>
      <c r="B34" s="26" t="str">
        <f t="shared" si="3"/>
        <v>D.5</v>
      </c>
      <c r="C34" s="6" t="s">
        <v>100</v>
      </c>
      <c r="D34" s="35"/>
      <c r="E34" s="9" t="str">
        <f>HYPERLINK("#"&amp;ADDRESS(ROW(),COLUMN()-1),CHAR(128))</f>
        <v>€</v>
      </c>
      <c r="F34" s="44"/>
      <c r="G34" s="25"/>
    </row>
    <row r="35" spans="1:7" x14ac:dyDescent="0.25">
      <c r="A35">
        <v>6</v>
      </c>
      <c r="B35" s="26" t="str">
        <f t="shared" si="3"/>
        <v>D.6</v>
      </c>
      <c r="C35" s="6" t="s">
        <v>115</v>
      </c>
      <c r="D35" s="39" t="str">
        <f>IF(A29,"",IF(AND('Criteria for design'!C3,'Criteria for design'!C11,'Criteria for design'!C12,'Criteria for design'!C13),'Criteria for design'!D14,'Criteria for design'!B25))</f>
        <v/>
      </c>
      <c r="E35" s="29"/>
      <c r="F35" s="29"/>
      <c r="G35" s="25"/>
    </row>
    <row r="36" spans="1:7" ht="15.75" thickBot="1" x14ac:dyDescent="0.3">
      <c r="B36" s="26"/>
      <c r="C36" s="6"/>
      <c r="D36" s="12"/>
      <c r="E36" s="7"/>
      <c r="F36" s="42"/>
      <c r="G36" s="25"/>
    </row>
    <row r="37" spans="1:7" ht="15.75" hidden="1" thickBot="1" x14ac:dyDescent="0.3">
      <c r="B37" s="26"/>
      <c r="C37" s="6"/>
      <c r="D37" s="12"/>
      <c r="E37" s="7"/>
      <c r="F37" s="42"/>
      <c r="G37" s="25"/>
    </row>
    <row r="38" spans="1:7" ht="15.75" thickBot="1" x14ac:dyDescent="0.3">
      <c r="B38" s="21" t="s">
        <v>38</v>
      </c>
      <c r="C38" s="56" t="s">
        <v>17</v>
      </c>
      <c r="D38" s="57"/>
      <c r="E38" s="57"/>
      <c r="F38" s="57"/>
      <c r="G38" s="58"/>
    </row>
    <row r="39" spans="1:7" ht="18" x14ac:dyDescent="0.35">
      <c r="A39">
        <v>1</v>
      </c>
      <c r="B39" s="26" t="str">
        <f>B$38&amp; "." &amp;A39</f>
        <v>E.1</v>
      </c>
      <c r="C39" s="13" t="s">
        <v>116</v>
      </c>
      <c r="D39" s="35"/>
      <c r="E39" s="7"/>
      <c r="F39" s="42"/>
      <c r="G39" s="25"/>
    </row>
    <row r="40" spans="1:7" x14ac:dyDescent="0.25">
      <c r="A40">
        <v>2</v>
      </c>
      <c r="B40" s="26" t="str">
        <f t="shared" ref="B40:B42" si="4">B$38&amp; "." &amp;A40</f>
        <v>E.2</v>
      </c>
      <c r="C40" s="6" t="s">
        <v>18</v>
      </c>
      <c r="D40" s="35"/>
      <c r="E40" s="7"/>
      <c r="F40" s="42"/>
      <c r="G40" s="25"/>
    </row>
    <row r="41" spans="1:7" x14ac:dyDescent="0.25">
      <c r="A41">
        <v>3</v>
      </c>
      <c r="B41" s="26" t="str">
        <f t="shared" si="4"/>
        <v>E.3</v>
      </c>
      <c r="C41" s="6" t="s">
        <v>19</v>
      </c>
      <c r="D41" s="35"/>
      <c r="E41" s="7"/>
      <c r="F41" s="42"/>
      <c r="G41" s="25"/>
    </row>
    <row r="42" spans="1:7" x14ac:dyDescent="0.25">
      <c r="A42">
        <v>4</v>
      </c>
      <c r="B42" s="26" t="str">
        <f t="shared" si="4"/>
        <v>E.4</v>
      </c>
      <c r="C42" s="6" t="s">
        <v>20</v>
      </c>
      <c r="D42" s="35"/>
      <c r="E42" s="7"/>
      <c r="F42" s="42"/>
      <c r="G42" s="25"/>
    </row>
    <row r="43" spans="1:7" ht="15.75" thickBot="1" x14ac:dyDescent="0.3">
      <c r="B43" s="26"/>
      <c r="C43" s="6"/>
      <c r="D43" s="12"/>
      <c r="E43" s="7"/>
      <c r="F43" s="42"/>
      <c r="G43" s="25"/>
    </row>
    <row r="44" spans="1:7" ht="15.75" thickBot="1" x14ac:dyDescent="0.3">
      <c r="B44" s="21" t="s">
        <v>39</v>
      </c>
      <c r="C44" s="56" t="s">
        <v>21</v>
      </c>
      <c r="D44" s="57"/>
      <c r="E44" s="57"/>
      <c r="F44" s="57"/>
      <c r="G44" s="58"/>
    </row>
    <row r="45" spans="1:7" x14ac:dyDescent="0.25">
      <c r="A45">
        <v>1</v>
      </c>
      <c r="B45" s="26" t="str">
        <f>B$44&amp; "." &amp;A45</f>
        <v>F.1</v>
      </c>
      <c r="C45" s="6" t="s">
        <v>27</v>
      </c>
      <c r="D45" s="51">
        <v>0</v>
      </c>
      <c r="E45" s="7"/>
      <c r="F45" s="42"/>
      <c r="G45" s="25"/>
    </row>
    <row r="46" spans="1:7" x14ac:dyDescent="0.25">
      <c r="A46">
        <v>2</v>
      </c>
      <c r="B46" s="26" t="str">
        <f t="shared" ref="B46:B55" si="5">B$44&amp; "." &amp;A46</f>
        <v>F.2</v>
      </c>
      <c r="C46" s="6" t="s">
        <v>22</v>
      </c>
      <c r="D46" s="51">
        <v>0</v>
      </c>
      <c r="E46" s="7"/>
      <c r="F46" s="42"/>
      <c r="G46" s="25"/>
    </row>
    <row r="47" spans="1:7" x14ac:dyDescent="0.25">
      <c r="A47">
        <v>3</v>
      </c>
      <c r="B47" s="26" t="str">
        <f t="shared" si="5"/>
        <v>F.3</v>
      </c>
      <c r="C47" s="6" t="s">
        <v>23</v>
      </c>
      <c r="D47" s="38">
        <v>0</v>
      </c>
      <c r="E47" s="7"/>
      <c r="F47" s="42"/>
      <c r="G47" s="25"/>
    </row>
    <row r="48" spans="1:7" ht="30" x14ac:dyDescent="0.25">
      <c r="A48">
        <v>4</v>
      </c>
      <c r="B48" s="26" t="str">
        <f t="shared" si="5"/>
        <v>F.4</v>
      </c>
      <c r="C48" s="6" t="s">
        <v>102</v>
      </c>
      <c r="D48" s="35"/>
      <c r="E48" s="7"/>
      <c r="F48" s="42"/>
      <c r="G48" s="25"/>
    </row>
    <row r="49" spans="1:11" x14ac:dyDescent="0.25">
      <c r="A49">
        <v>5</v>
      </c>
      <c r="B49" s="26" t="str">
        <f t="shared" si="5"/>
        <v>F.5</v>
      </c>
      <c r="C49" s="6" t="s">
        <v>25</v>
      </c>
      <c r="D49" s="38">
        <v>0</v>
      </c>
      <c r="E49" s="7"/>
      <c r="F49" s="42"/>
      <c r="G49" s="25"/>
    </row>
    <row r="50" spans="1:11" x14ac:dyDescent="0.25">
      <c r="A50">
        <v>6</v>
      </c>
      <c r="B50" s="26" t="str">
        <f t="shared" si="5"/>
        <v>F.6</v>
      </c>
      <c r="C50" s="6" t="s">
        <v>26</v>
      </c>
      <c r="D50" s="35"/>
      <c r="E50" s="7"/>
      <c r="F50" s="42"/>
      <c r="G50" s="25"/>
    </row>
    <row r="51" spans="1:11" x14ac:dyDescent="0.25">
      <c r="A51">
        <v>7</v>
      </c>
      <c r="B51" s="26" t="str">
        <f t="shared" si="5"/>
        <v>F.7</v>
      </c>
      <c r="C51" s="6" t="s">
        <v>24</v>
      </c>
      <c r="D51" s="38">
        <v>0</v>
      </c>
      <c r="E51" s="7"/>
      <c r="F51" s="42"/>
      <c r="G51" s="25"/>
    </row>
    <row r="52" spans="1:11" ht="30" x14ac:dyDescent="0.25">
      <c r="A52">
        <v>8</v>
      </c>
      <c r="B52" s="26" t="str">
        <f t="shared" si="5"/>
        <v>F.8</v>
      </c>
      <c r="C52" s="6" t="s">
        <v>122</v>
      </c>
      <c r="D52" s="35"/>
      <c r="E52" s="7"/>
      <c r="F52" s="42"/>
      <c r="G52" s="25"/>
    </row>
    <row r="53" spans="1:11" x14ac:dyDescent="0.25">
      <c r="A53">
        <v>9</v>
      </c>
      <c r="B53" s="26" t="str">
        <f t="shared" si="5"/>
        <v>F.9</v>
      </c>
      <c r="C53" s="6" t="s">
        <v>118</v>
      </c>
      <c r="D53" s="35"/>
      <c r="E53" s="7"/>
      <c r="F53" s="42"/>
      <c r="G53" s="25"/>
    </row>
    <row r="54" spans="1:11" ht="30" x14ac:dyDescent="0.25">
      <c r="A54">
        <v>10</v>
      </c>
      <c r="B54" s="26" t="str">
        <f t="shared" si="5"/>
        <v>F.10</v>
      </c>
      <c r="C54" s="6" t="s">
        <v>103</v>
      </c>
      <c r="D54" s="38">
        <v>0</v>
      </c>
      <c r="E54" s="7"/>
      <c r="F54" s="42"/>
      <c r="G54" s="25"/>
    </row>
    <row r="55" spans="1:11" ht="30" x14ac:dyDescent="0.25">
      <c r="A55">
        <v>11</v>
      </c>
      <c r="B55" s="26" t="str">
        <f t="shared" si="5"/>
        <v>F.11</v>
      </c>
      <c r="C55" s="6" t="s">
        <v>104</v>
      </c>
      <c r="D55" s="38">
        <v>0</v>
      </c>
      <c r="E55" s="7"/>
      <c r="F55" s="42"/>
      <c r="G55" s="25"/>
    </row>
    <row r="56" spans="1:11" ht="15.75" thickBot="1" x14ac:dyDescent="0.3">
      <c r="B56" s="26"/>
      <c r="C56" s="6"/>
      <c r="D56" s="12"/>
      <c r="E56" s="7"/>
      <c r="F56" s="42"/>
      <c r="G56" s="25"/>
    </row>
    <row r="57" spans="1:11" ht="15.75" thickBot="1" x14ac:dyDescent="0.3">
      <c r="B57" s="21" t="s">
        <v>44</v>
      </c>
      <c r="C57" s="56" t="s">
        <v>28</v>
      </c>
      <c r="D57" s="57"/>
      <c r="E57" s="57"/>
      <c r="F57" s="57"/>
      <c r="G57" s="58"/>
    </row>
    <row r="58" spans="1:11" x14ac:dyDescent="0.25">
      <c r="A58">
        <v>1</v>
      </c>
      <c r="B58" s="26" t="str">
        <f>B$57&amp; "." &amp;A58</f>
        <v>G.1</v>
      </c>
      <c r="C58" s="6" t="s">
        <v>33</v>
      </c>
      <c r="D58" s="38">
        <v>0</v>
      </c>
      <c r="E58" s="7"/>
      <c r="F58" s="42"/>
      <c r="G58" s="25"/>
    </row>
    <row r="59" spans="1:11" x14ac:dyDescent="0.25">
      <c r="A59">
        <v>2</v>
      </c>
      <c r="B59" s="26" t="str">
        <f t="shared" ref="B59:B67" si="6">B$57&amp; "." &amp;A59</f>
        <v>G.2</v>
      </c>
      <c r="C59" s="6" t="s">
        <v>31</v>
      </c>
      <c r="D59" s="38">
        <v>0</v>
      </c>
      <c r="E59" s="7"/>
      <c r="F59" s="42"/>
      <c r="G59" s="25"/>
      <c r="K59" s="52" t="s">
        <v>139</v>
      </c>
    </row>
    <row r="60" spans="1:11" x14ac:dyDescent="0.25">
      <c r="A60">
        <v>3</v>
      </c>
      <c r="B60" s="26" t="str">
        <f t="shared" si="6"/>
        <v>G.3</v>
      </c>
      <c r="C60" s="6" t="s">
        <v>32</v>
      </c>
      <c r="D60" s="38">
        <v>0</v>
      </c>
      <c r="E60" s="7"/>
      <c r="F60" s="42"/>
      <c r="G60" s="25"/>
    </row>
    <row r="61" spans="1:11" x14ac:dyDescent="0.25">
      <c r="A61">
        <v>4</v>
      </c>
      <c r="B61" s="26" t="str">
        <f t="shared" si="6"/>
        <v>G.4</v>
      </c>
      <c r="C61" s="6" t="s">
        <v>29</v>
      </c>
      <c r="D61" s="54">
        <v>0</v>
      </c>
      <c r="E61" s="7"/>
      <c r="F61" s="42"/>
      <c r="G61" s="25"/>
    </row>
    <row r="62" spans="1:11" ht="30" x14ac:dyDescent="0.25">
      <c r="A62">
        <v>5</v>
      </c>
      <c r="B62" s="26" t="str">
        <f t="shared" si="6"/>
        <v>G.5</v>
      </c>
      <c r="C62" s="6" t="s">
        <v>138</v>
      </c>
      <c r="D62" s="53">
        <v>0</v>
      </c>
      <c r="E62" s="7"/>
      <c r="F62" s="42"/>
      <c r="G62" s="25"/>
    </row>
    <row r="63" spans="1:11" x14ac:dyDescent="0.25">
      <c r="A63">
        <v>6</v>
      </c>
      <c r="B63" s="26" t="str">
        <f t="shared" si="6"/>
        <v>G.6</v>
      </c>
      <c r="C63" s="6" t="s">
        <v>30</v>
      </c>
      <c r="D63" s="35"/>
      <c r="E63" s="7"/>
      <c r="F63" s="42"/>
      <c r="G63" s="25"/>
    </row>
    <row r="64" spans="1:11" x14ac:dyDescent="0.25">
      <c r="A64">
        <v>7</v>
      </c>
      <c r="B64" s="26" t="str">
        <f t="shared" si="6"/>
        <v>G.7</v>
      </c>
      <c r="C64" s="6" t="s">
        <v>137</v>
      </c>
      <c r="D64" s="50">
        <v>0</v>
      </c>
      <c r="E64" s="7"/>
      <c r="F64" s="42"/>
      <c r="G64" s="25"/>
    </row>
    <row r="65" spans="1:7" x14ac:dyDescent="0.25">
      <c r="A65">
        <v>8</v>
      </c>
      <c r="B65" s="26" t="str">
        <f t="shared" si="6"/>
        <v>G.8</v>
      </c>
      <c r="C65" s="6" t="s">
        <v>127</v>
      </c>
      <c r="D65" s="35"/>
      <c r="E65" s="7"/>
      <c r="F65" s="42"/>
      <c r="G65" s="25"/>
    </row>
    <row r="66" spans="1:7" x14ac:dyDescent="0.25">
      <c r="A66">
        <v>9</v>
      </c>
      <c r="B66" s="26" t="str">
        <f t="shared" si="6"/>
        <v>G.9</v>
      </c>
      <c r="C66" s="6" t="s">
        <v>128</v>
      </c>
      <c r="D66" s="35"/>
      <c r="E66" s="7"/>
      <c r="F66" s="42"/>
      <c r="G66" s="25"/>
    </row>
    <row r="67" spans="1:7" ht="30" x14ac:dyDescent="0.25">
      <c r="A67">
        <v>10</v>
      </c>
      <c r="B67" s="26" t="str">
        <f t="shared" si="6"/>
        <v>G.10</v>
      </c>
      <c r="C67" s="6" t="s">
        <v>129</v>
      </c>
      <c r="D67" s="38">
        <v>0</v>
      </c>
      <c r="E67" s="7"/>
      <c r="F67" s="42"/>
      <c r="G67" s="25"/>
    </row>
    <row r="68" spans="1:7" ht="15.75" thickBot="1" x14ac:dyDescent="0.3">
      <c r="B68" s="26"/>
      <c r="C68" s="6"/>
      <c r="D68" s="12"/>
      <c r="E68" s="7"/>
      <c r="F68" s="42"/>
      <c r="G68" s="25"/>
    </row>
    <row r="69" spans="1:7" ht="15.75" thickBot="1" x14ac:dyDescent="0.3">
      <c r="B69" s="21" t="s">
        <v>50</v>
      </c>
      <c r="C69" s="56" t="s">
        <v>11</v>
      </c>
      <c r="D69" s="57"/>
      <c r="E69" s="57"/>
      <c r="F69" s="57"/>
      <c r="G69" s="58"/>
    </row>
    <row r="70" spans="1:7" x14ac:dyDescent="0.25">
      <c r="A70" t="s">
        <v>140</v>
      </c>
      <c r="B70" s="26" t="str">
        <f>B$69&amp; "." &amp;A70</f>
        <v>H.Note</v>
      </c>
      <c r="C70" s="6" t="s">
        <v>14</v>
      </c>
      <c r="D70" s="55"/>
      <c r="E70" s="7"/>
      <c r="F70" s="42"/>
      <c r="G70" s="25"/>
    </row>
    <row r="71" spans="1:7" x14ac:dyDescent="0.25">
      <c r="A71">
        <v>2</v>
      </c>
      <c r="B71" s="26" t="str">
        <f t="shared" ref="B71:B77" si="7">B$69&amp; "." &amp;A71</f>
        <v>H.2</v>
      </c>
      <c r="C71" s="6" t="s">
        <v>12</v>
      </c>
      <c r="D71" s="35"/>
      <c r="E71" s="7"/>
      <c r="F71" s="42"/>
      <c r="G71" s="25"/>
    </row>
    <row r="72" spans="1:7" x14ac:dyDescent="0.25">
      <c r="A72">
        <v>3</v>
      </c>
      <c r="B72" s="26" t="str">
        <f t="shared" si="7"/>
        <v>H.3</v>
      </c>
      <c r="C72" s="6" t="s">
        <v>105</v>
      </c>
      <c r="D72" s="35"/>
      <c r="E72" s="7"/>
      <c r="F72" s="42"/>
      <c r="G72" s="25"/>
    </row>
    <row r="73" spans="1:7" x14ac:dyDescent="0.25">
      <c r="A73">
        <v>4</v>
      </c>
      <c r="B73" s="26" t="str">
        <f t="shared" si="7"/>
        <v>H.4</v>
      </c>
      <c r="C73" s="6" t="s">
        <v>13</v>
      </c>
      <c r="D73" s="38">
        <v>0</v>
      </c>
      <c r="E73" s="7"/>
      <c r="F73" s="42"/>
      <c r="G73" s="25"/>
    </row>
    <row r="74" spans="1:7" x14ac:dyDescent="0.25">
      <c r="A74">
        <v>5</v>
      </c>
      <c r="B74" s="26" t="str">
        <f t="shared" si="7"/>
        <v>H.5</v>
      </c>
      <c r="C74" s="6" t="s">
        <v>16</v>
      </c>
      <c r="D74" s="35"/>
      <c r="E74" s="7"/>
      <c r="F74" s="42"/>
      <c r="G74" s="25"/>
    </row>
    <row r="75" spans="1:7" x14ac:dyDescent="0.25">
      <c r="A75">
        <v>6</v>
      </c>
      <c r="B75" s="26" t="str">
        <f t="shared" si="7"/>
        <v>H.6</v>
      </c>
      <c r="C75" s="6" t="s">
        <v>15</v>
      </c>
      <c r="D75" s="35"/>
      <c r="E75" s="7"/>
      <c r="F75" s="42"/>
      <c r="G75" s="25"/>
    </row>
    <row r="76" spans="1:7" ht="30" x14ac:dyDescent="0.25">
      <c r="A76">
        <v>7</v>
      </c>
      <c r="B76" s="26" t="str">
        <f t="shared" si="7"/>
        <v>H.7</v>
      </c>
      <c r="C76" s="6" t="s">
        <v>123</v>
      </c>
      <c r="D76" s="35"/>
      <c r="E76" s="7"/>
      <c r="F76" s="42"/>
      <c r="G76" s="25"/>
    </row>
    <row r="77" spans="1:7" ht="30" x14ac:dyDescent="0.25">
      <c r="A77">
        <v>8</v>
      </c>
      <c r="B77" s="26" t="str">
        <f t="shared" si="7"/>
        <v>H.8</v>
      </c>
      <c r="C77" s="13" t="s">
        <v>141</v>
      </c>
      <c r="D77" s="35"/>
      <c r="E77" s="7"/>
      <c r="F77" s="42"/>
      <c r="G77" s="25"/>
    </row>
    <row r="78" spans="1:7" ht="15.75" thickBot="1" x14ac:dyDescent="0.3">
      <c r="B78" s="26"/>
      <c r="C78" s="6"/>
      <c r="D78" s="12"/>
      <c r="E78" s="7"/>
      <c r="F78" s="42"/>
      <c r="G78" s="25"/>
    </row>
    <row r="79" spans="1:7" ht="15.75" thickBot="1" x14ac:dyDescent="0.3">
      <c r="B79" s="21" t="s">
        <v>124</v>
      </c>
      <c r="C79" s="56" t="s">
        <v>45</v>
      </c>
      <c r="D79" s="57"/>
      <c r="E79" s="57"/>
      <c r="F79" s="57"/>
      <c r="G79" s="58"/>
    </row>
    <row r="80" spans="1:7" x14ac:dyDescent="0.25">
      <c r="A80">
        <v>1</v>
      </c>
      <c r="B80" s="26" t="str">
        <f>B$79&amp; "." &amp;A80</f>
        <v>I.1</v>
      </c>
      <c r="C80" s="6" t="s">
        <v>46</v>
      </c>
      <c r="D80" s="35"/>
      <c r="E80" s="7"/>
      <c r="F80" s="42"/>
      <c r="G80" s="25"/>
    </row>
    <row r="81" spans="1:7" x14ac:dyDescent="0.25">
      <c r="A81">
        <v>2</v>
      </c>
      <c r="B81" s="26" t="str">
        <f t="shared" ref="B81:B86" si="8">B$79&amp; "." &amp;A81</f>
        <v>I.2</v>
      </c>
      <c r="C81" s="6" t="s">
        <v>110</v>
      </c>
      <c r="D81" s="35"/>
      <c r="E81" s="7"/>
      <c r="F81" s="42"/>
      <c r="G81" s="25"/>
    </row>
    <row r="82" spans="1:7" ht="30" x14ac:dyDescent="0.25">
      <c r="A82">
        <v>3</v>
      </c>
      <c r="B82" s="26" t="str">
        <f t="shared" si="8"/>
        <v>I.3</v>
      </c>
      <c r="C82" s="6" t="s">
        <v>111</v>
      </c>
      <c r="D82" s="35"/>
      <c r="E82" s="7"/>
      <c r="F82" s="42"/>
      <c r="G82" s="25"/>
    </row>
    <row r="83" spans="1:7" x14ac:dyDescent="0.25">
      <c r="A83">
        <v>4</v>
      </c>
      <c r="B83" s="26" t="str">
        <f t="shared" si="8"/>
        <v>I.4</v>
      </c>
      <c r="C83" s="6" t="s">
        <v>47</v>
      </c>
      <c r="D83" s="35"/>
      <c r="E83" s="7"/>
      <c r="F83" s="42"/>
      <c r="G83" s="25"/>
    </row>
    <row r="84" spans="1:7" x14ac:dyDescent="0.25">
      <c r="A84">
        <v>5</v>
      </c>
      <c r="B84" s="26" t="str">
        <f t="shared" si="8"/>
        <v>I.5</v>
      </c>
      <c r="C84" s="6" t="s">
        <v>98</v>
      </c>
      <c r="D84" s="35"/>
      <c r="E84" s="7"/>
      <c r="F84" s="42"/>
      <c r="G84" s="25"/>
    </row>
    <row r="85" spans="1:7" x14ac:dyDescent="0.25">
      <c r="A85">
        <v>6</v>
      </c>
      <c r="B85" s="26" t="str">
        <f t="shared" si="8"/>
        <v>I.6</v>
      </c>
      <c r="C85" s="6" t="s">
        <v>109</v>
      </c>
      <c r="D85" s="35"/>
      <c r="E85" s="7"/>
      <c r="F85" s="42"/>
      <c r="G85" s="25"/>
    </row>
    <row r="86" spans="1:7" x14ac:dyDescent="0.25">
      <c r="A86">
        <v>7</v>
      </c>
      <c r="B86" s="26" t="str">
        <f t="shared" si="8"/>
        <v>I.7</v>
      </c>
      <c r="C86" s="6" t="s">
        <v>119</v>
      </c>
      <c r="D86" s="35"/>
      <c r="E86" s="7"/>
      <c r="F86" s="42"/>
      <c r="G86" s="25"/>
    </row>
    <row r="87" spans="1:7" ht="15.75" thickBot="1" x14ac:dyDescent="0.3">
      <c r="B87" s="31"/>
      <c r="C87" s="30"/>
      <c r="D87" s="32"/>
      <c r="E87" s="32"/>
      <c r="F87" s="32"/>
      <c r="G87" s="33"/>
    </row>
    <row r="88" spans="1:7" ht="15.75" thickTop="1" x14ac:dyDescent="0.25"/>
  </sheetData>
  <mergeCells count="10">
    <mergeCell ref="C79:G79"/>
    <mergeCell ref="C69:G69"/>
    <mergeCell ref="C57:G57"/>
    <mergeCell ref="C44:G44"/>
    <mergeCell ref="B1:G1"/>
    <mergeCell ref="C29:G29"/>
    <mergeCell ref="C19:G19"/>
    <mergeCell ref="C3:G3"/>
    <mergeCell ref="C38:G38"/>
    <mergeCell ref="C10:G10"/>
  </mergeCells>
  <conditionalFormatting sqref="D4:D9 D28 D30:D37 D39:D43 D70:D72 D18 D49 D51 D45:D47 D54:D56 D68 D75 D78">
    <cfRule type="notContainsBlanks" dxfId="69" priority="86">
      <formula>LEN(TRIM(D4))&gt;0</formula>
    </cfRule>
  </conditionalFormatting>
  <conditionalFormatting sqref="D14 D16:D17">
    <cfRule type="notContainsBlanks" dxfId="68" priority="85">
      <formula>LEN(TRIM(D14))&gt;0</formula>
    </cfRule>
  </conditionalFormatting>
  <conditionalFormatting sqref="D4:D8">
    <cfRule type="containsText" dxfId="67" priority="84" operator="containsText" text="No">
      <formula>NOT(ISERROR(SEARCH("No",D4)))</formula>
    </cfRule>
  </conditionalFormatting>
  <conditionalFormatting sqref="D11">
    <cfRule type="notContainsBlanks" dxfId="66" priority="83">
      <formula>LEN(TRIM(D11))&gt;0</formula>
    </cfRule>
  </conditionalFormatting>
  <conditionalFormatting sqref="D11">
    <cfRule type="containsText" dxfId="65" priority="82" operator="containsText" text="No">
      <formula>NOT(ISERROR(SEARCH("No",D11)))</formula>
    </cfRule>
  </conditionalFormatting>
  <conditionalFormatting sqref="D13">
    <cfRule type="notContainsBlanks" dxfId="64" priority="77">
      <formula>LEN(TRIM(D13))&gt;0</formula>
    </cfRule>
  </conditionalFormatting>
  <conditionalFormatting sqref="D13">
    <cfRule type="containsText" dxfId="63" priority="76" operator="containsText" text="No">
      <formula>NOT(ISERROR(SEARCH("No",D13)))</formula>
    </cfRule>
  </conditionalFormatting>
  <conditionalFormatting sqref="D15">
    <cfRule type="notContainsBlanks" dxfId="62" priority="73">
      <formula>LEN(TRIM(D15))&gt;0</formula>
    </cfRule>
  </conditionalFormatting>
  <conditionalFormatting sqref="D15">
    <cfRule type="containsText" dxfId="61" priority="72" operator="containsText" text="No">
      <formula>NOT(ISERROR(SEARCH("No",D15)))</formula>
    </cfRule>
  </conditionalFormatting>
  <conditionalFormatting sqref="D12">
    <cfRule type="cellIs" dxfId="60" priority="62" operator="lessThanOrEqual">
      <formula>0</formula>
    </cfRule>
    <cfRule type="cellIs" dxfId="59" priority="70" operator="lessThan">
      <formula>0</formula>
    </cfRule>
    <cfRule type="notContainsBlanks" dxfId="58" priority="71">
      <formula>LEN(TRIM(D12))&gt;0</formula>
    </cfRule>
  </conditionalFormatting>
  <conditionalFormatting sqref="D20">
    <cfRule type="notContainsBlanks" dxfId="57" priority="67">
      <formula>LEN(TRIM(D20))&gt;0</formula>
    </cfRule>
  </conditionalFormatting>
  <conditionalFormatting sqref="D20">
    <cfRule type="containsText" dxfId="56" priority="66" operator="containsText" text="No">
      <formula>NOT(ISERROR(SEARCH("No",D20)))</formula>
    </cfRule>
  </conditionalFormatting>
  <conditionalFormatting sqref="D21:D27">
    <cfRule type="notContainsBlanks" dxfId="55" priority="65">
      <formula>LEN(TRIM(D21))&gt;0</formula>
    </cfRule>
  </conditionalFormatting>
  <conditionalFormatting sqref="D21:D27">
    <cfRule type="containsText" dxfId="54" priority="64" operator="containsText" text="No">
      <formula>NOT(ISERROR(SEARCH("No",D21)))</formula>
    </cfRule>
  </conditionalFormatting>
  <conditionalFormatting sqref="D31:D34">
    <cfRule type="cellIs" dxfId="53" priority="63" operator="lessThanOrEqual">
      <formula>0</formula>
    </cfRule>
  </conditionalFormatting>
  <conditionalFormatting sqref="D45">
    <cfRule type="cellIs" dxfId="52" priority="61" operator="lessThanOrEqual">
      <formula>0</formula>
    </cfRule>
  </conditionalFormatting>
  <conditionalFormatting sqref="D46:D47">
    <cfRule type="cellIs" dxfId="51" priority="60" operator="lessThanOrEqual">
      <formula>0</formula>
    </cfRule>
  </conditionalFormatting>
  <conditionalFormatting sqref="D49">
    <cfRule type="cellIs" dxfId="50" priority="59" operator="lessThanOrEqual">
      <formula>0</formula>
    </cfRule>
  </conditionalFormatting>
  <conditionalFormatting sqref="D51">
    <cfRule type="cellIs" dxfId="49" priority="58" operator="lessThanOrEqual">
      <formula>0</formula>
    </cfRule>
  </conditionalFormatting>
  <conditionalFormatting sqref="D54">
    <cfRule type="cellIs" dxfId="48" priority="57" operator="lessThanOrEqual">
      <formula>0</formula>
    </cfRule>
  </conditionalFormatting>
  <conditionalFormatting sqref="D55">
    <cfRule type="cellIs" dxfId="47" priority="56" operator="lessThanOrEqual">
      <formula>0</formula>
    </cfRule>
  </conditionalFormatting>
  <conditionalFormatting sqref="D48">
    <cfRule type="notContainsBlanks" dxfId="46" priority="55">
      <formula>LEN(TRIM(D48))&gt;0</formula>
    </cfRule>
  </conditionalFormatting>
  <conditionalFormatting sqref="D48">
    <cfRule type="containsText" dxfId="45" priority="54" operator="containsText" text="No">
      <formula>NOT(ISERROR(SEARCH("No",D48)))</formula>
    </cfRule>
  </conditionalFormatting>
  <conditionalFormatting sqref="D50">
    <cfRule type="notContainsBlanks" dxfId="44" priority="53">
      <formula>LEN(TRIM(D50))&gt;0</formula>
    </cfRule>
  </conditionalFormatting>
  <conditionalFormatting sqref="D50">
    <cfRule type="containsText" dxfId="43" priority="52" operator="containsText" text="No">
      <formula>NOT(ISERROR(SEARCH("No",D50)))</formula>
    </cfRule>
  </conditionalFormatting>
  <conditionalFormatting sqref="D52">
    <cfRule type="notContainsBlanks" dxfId="42" priority="51">
      <formula>LEN(TRIM(D52))&gt;0</formula>
    </cfRule>
  </conditionalFormatting>
  <conditionalFormatting sqref="D52">
    <cfRule type="containsText" dxfId="41" priority="50" operator="containsText" text="No">
      <formula>NOT(ISERROR(SEARCH("No",D52)))</formula>
    </cfRule>
  </conditionalFormatting>
  <conditionalFormatting sqref="D53">
    <cfRule type="notContainsBlanks" dxfId="40" priority="49">
      <formula>LEN(TRIM(D53))&gt;0</formula>
    </cfRule>
  </conditionalFormatting>
  <conditionalFormatting sqref="D53">
    <cfRule type="containsText" dxfId="39" priority="48" operator="containsText" text="No">
      <formula>NOT(ISERROR(SEARCH("No",D53)))</formula>
    </cfRule>
  </conditionalFormatting>
  <conditionalFormatting sqref="D46">
    <cfRule type="cellIs" dxfId="38" priority="47" operator="lessThanOrEqual">
      <formula>0</formula>
    </cfRule>
  </conditionalFormatting>
  <conditionalFormatting sqref="D54">
    <cfRule type="cellIs" dxfId="37" priority="46" operator="lessThanOrEqual">
      <formula>0</formula>
    </cfRule>
  </conditionalFormatting>
  <conditionalFormatting sqref="D54">
    <cfRule type="cellIs" dxfId="36" priority="45" operator="lessThanOrEqual">
      <formula>0</formula>
    </cfRule>
  </conditionalFormatting>
  <conditionalFormatting sqref="D54">
    <cfRule type="cellIs" dxfId="35" priority="44" operator="lessThanOrEqual">
      <formula>0</formula>
    </cfRule>
  </conditionalFormatting>
  <conditionalFormatting sqref="D65">
    <cfRule type="notContainsBlanks" dxfId="34" priority="42">
      <formula>LEN(TRIM(D65))&gt;0</formula>
    </cfRule>
  </conditionalFormatting>
  <conditionalFormatting sqref="D65">
    <cfRule type="containsText" dxfId="33" priority="41" operator="containsText" text="No">
      <formula>NOT(ISERROR(SEARCH("No",D65)))</formula>
    </cfRule>
  </conditionalFormatting>
  <conditionalFormatting sqref="D66">
    <cfRule type="notContainsBlanks" dxfId="32" priority="40">
      <formula>LEN(TRIM(D66))&gt;0</formula>
    </cfRule>
  </conditionalFormatting>
  <conditionalFormatting sqref="D66">
    <cfRule type="containsText" dxfId="31" priority="39" operator="containsText" text="No">
      <formula>NOT(ISERROR(SEARCH("No",D66)))</formula>
    </cfRule>
  </conditionalFormatting>
  <conditionalFormatting sqref="D64">
    <cfRule type="cellIs" dxfId="30" priority="34" operator="lessThanOrEqual">
      <formula>0</formula>
    </cfRule>
    <cfRule type="cellIs" dxfId="29" priority="35" operator="lessThan">
      <formula>0</formula>
    </cfRule>
    <cfRule type="notContainsBlanks" dxfId="28" priority="36">
      <formula>LEN(TRIM(D64))&gt;0</formula>
    </cfRule>
  </conditionalFormatting>
  <conditionalFormatting sqref="D63">
    <cfRule type="notContainsBlanks" dxfId="27" priority="30">
      <formula>LEN(TRIM(D63))&gt;0</formula>
    </cfRule>
  </conditionalFormatting>
  <conditionalFormatting sqref="D63">
    <cfRule type="containsText" dxfId="26" priority="29" operator="containsText" text="No">
      <formula>NOT(ISERROR(SEARCH("No",D63)))</formula>
    </cfRule>
  </conditionalFormatting>
  <conditionalFormatting sqref="D58:D61">
    <cfRule type="notContainsBlanks" dxfId="25" priority="28">
      <formula>LEN(TRIM(D58))&gt;0</formula>
    </cfRule>
  </conditionalFormatting>
  <conditionalFormatting sqref="D58:D61">
    <cfRule type="cellIs" dxfId="24" priority="27" operator="lessThanOrEqual">
      <formula>0</formula>
    </cfRule>
  </conditionalFormatting>
  <conditionalFormatting sqref="D58:D61">
    <cfRule type="cellIs" dxfId="23" priority="26" operator="lessThanOrEqual">
      <formula>0</formula>
    </cfRule>
  </conditionalFormatting>
  <conditionalFormatting sqref="D58:D61">
    <cfRule type="cellIs" dxfId="22" priority="25" operator="lessThanOrEqual">
      <formula>0</formula>
    </cfRule>
  </conditionalFormatting>
  <conditionalFormatting sqref="D58:D61">
    <cfRule type="cellIs" dxfId="21" priority="24" operator="lessThanOrEqual">
      <formula>0</formula>
    </cfRule>
  </conditionalFormatting>
  <conditionalFormatting sqref="D62">
    <cfRule type="cellIs" dxfId="20" priority="21" operator="lessThanOrEqual">
      <formula>0</formula>
    </cfRule>
    <cfRule type="cellIs" dxfId="19" priority="22" operator="lessThan">
      <formula>0</formula>
    </cfRule>
    <cfRule type="notContainsBlanks" dxfId="18" priority="23">
      <formula>LEN(TRIM(D62))&gt;0</formula>
    </cfRule>
  </conditionalFormatting>
  <conditionalFormatting sqref="D67">
    <cfRule type="notContainsBlanks" dxfId="17" priority="20">
      <formula>LEN(TRIM(D67))&gt;0</formula>
    </cfRule>
  </conditionalFormatting>
  <conditionalFormatting sqref="D67">
    <cfRule type="cellIs" dxfId="16" priority="19" operator="lessThanOrEqual">
      <formula>0</formula>
    </cfRule>
  </conditionalFormatting>
  <conditionalFormatting sqref="D67">
    <cfRule type="cellIs" dxfId="15" priority="18" operator="lessThanOrEqual">
      <formula>0</formula>
    </cfRule>
  </conditionalFormatting>
  <conditionalFormatting sqref="D67">
    <cfRule type="cellIs" dxfId="14" priority="17" operator="lessThanOrEqual">
      <formula>0</formula>
    </cfRule>
  </conditionalFormatting>
  <conditionalFormatting sqref="D67">
    <cfRule type="cellIs" dxfId="13" priority="16" operator="lessThanOrEqual">
      <formula>0</formula>
    </cfRule>
  </conditionalFormatting>
  <conditionalFormatting sqref="D73">
    <cfRule type="notContainsBlanks" dxfId="12" priority="15">
      <formula>LEN(TRIM(D73))&gt;0</formula>
    </cfRule>
  </conditionalFormatting>
  <conditionalFormatting sqref="D73">
    <cfRule type="cellIs" dxfId="11" priority="14" operator="lessThanOrEqual">
      <formula>0</formula>
    </cfRule>
  </conditionalFormatting>
  <conditionalFormatting sqref="D73">
    <cfRule type="cellIs" dxfId="10" priority="13" operator="lessThanOrEqual">
      <formula>0</formula>
    </cfRule>
  </conditionalFormatting>
  <conditionalFormatting sqref="D73">
    <cfRule type="cellIs" dxfId="9" priority="12" operator="lessThanOrEqual">
      <formula>0</formula>
    </cfRule>
  </conditionalFormatting>
  <conditionalFormatting sqref="D73">
    <cfRule type="cellIs" dxfId="8" priority="11" operator="lessThanOrEqual">
      <formula>0</formula>
    </cfRule>
  </conditionalFormatting>
  <conditionalFormatting sqref="D74">
    <cfRule type="notContainsBlanks" dxfId="7" priority="8">
      <formula>LEN(TRIM(D74))&gt;0</formula>
    </cfRule>
  </conditionalFormatting>
  <conditionalFormatting sqref="D74">
    <cfRule type="containsText" dxfId="6" priority="7" operator="containsText" text="No">
      <formula>NOT(ISERROR(SEARCH("No",D74)))</formula>
    </cfRule>
  </conditionalFormatting>
  <conditionalFormatting sqref="D76">
    <cfRule type="notContainsBlanks" dxfId="5" priority="6">
      <formula>LEN(TRIM(D76))&gt;0</formula>
    </cfRule>
  </conditionalFormatting>
  <conditionalFormatting sqref="D76">
    <cfRule type="containsText" dxfId="4" priority="5" operator="containsText" text="No">
      <formula>NOT(ISERROR(SEARCH("No",D76)))</formula>
    </cfRule>
  </conditionalFormatting>
  <conditionalFormatting sqref="D77">
    <cfRule type="notContainsBlanks" dxfId="3" priority="4">
      <formula>LEN(TRIM(D77))&gt;0</formula>
    </cfRule>
  </conditionalFormatting>
  <conditionalFormatting sqref="D77">
    <cfRule type="containsText" dxfId="2" priority="3" operator="containsText" text="No">
      <formula>NOT(ISERROR(SEARCH("No",D77)))</formula>
    </cfRule>
  </conditionalFormatting>
  <conditionalFormatting sqref="D80:D86">
    <cfRule type="notContainsBlanks" dxfId="1" priority="2">
      <formula>LEN(TRIM(D80))&gt;0</formula>
    </cfRule>
  </conditionalFormatting>
  <conditionalFormatting sqref="D80:D86">
    <cfRule type="containsText" dxfId="0" priority="1" operator="containsText" text="No">
      <formula>NOT(ISERROR(SEARCH("No",D80)))</formula>
    </cfRule>
  </conditionalFormatting>
  <pageMargins left="0.70866141732283472" right="0.70866141732283472" top="0.74803149606299213" bottom="0.55118110236220474" header="0.31496062992125984" footer="0.31496062992125984"/>
  <pageSetup paperSize="8" orientation="landscape" r:id="rId1"/>
  <headerFooter>
    <oddHeader>&amp;L&amp;"-,Bold"Sydney Streets Technical Specifications - Part A4&amp;C&amp;"-,Bold"&amp;16Appendix F - Raingarden Design Checklist&amp;R&amp;G</oddHeader>
    <oddFooter>&amp;LVersion 2: 7.6.2016&amp;R&amp;P of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'Criteria for design'!$B$17:$B$20</xm:f>
          </x14:formula1>
          <xm:sqref>D34</xm:sqref>
        </x14:dataValidation>
        <x14:dataValidation type="list" allowBlank="1" showInputMessage="1" showErrorMessage="1">
          <x14:formula1>
            <xm:f>Sheet3!$A$3:$A$35</xm:f>
          </x14:formula1>
          <xm:sqref>D30</xm:sqref>
        </x14:dataValidation>
        <x14:dataValidation type="list" allowBlank="1" showInputMessage="1" showErrorMessage="1">
          <x14:formula1>
            <xm:f>'Criteria for design'!$H$1:$H$2</xm:f>
          </x14:formula1>
          <xm:sqref>D4:D8 D15 D11 D20:D27 D48 D50 D52:D53 D13 D63 D65:D66 D74 D76:D77 D80:D86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B1" workbookViewId="0">
      <selection activeCell="H3" sqref="H3"/>
    </sheetView>
  </sheetViews>
  <sheetFormatPr defaultRowHeight="15" x14ac:dyDescent="0.25"/>
  <cols>
    <col min="1" max="1" width="0" hidden="1" customWidth="1"/>
    <col min="2" max="2" width="93.140625" bestFit="1" customWidth="1"/>
    <col min="3" max="3" width="0" hidden="1" customWidth="1"/>
    <col min="4" max="4" width="20" hidden="1" customWidth="1"/>
  </cols>
  <sheetData>
    <row r="1" spans="1:8" x14ac:dyDescent="0.25">
      <c r="H1" t="s">
        <v>134</v>
      </c>
    </row>
    <row r="2" spans="1:8" x14ac:dyDescent="0.25">
      <c r="B2" s="2" t="s">
        <v>51</v>
      </c>
      <c r="H2" t="s">
        <v>135</v>
      </c>
    </row>
    <row r="3" spans="1:8" x14ac:dyDescent="0.25">
      <c r="B3" t="s">
        <v>52</v>
      </c>
      <c r="C3" t="b">
        <f>ISNUMBER(MATCH(Checklist!D30,B3:B8,0))</f>
        <v>0</v>
      </c>
    </row>
    <row r="4" spans="1:8" x14ac:dyDescent="0.25">
      <c r="B4" t="s">
        <v>53</v>
      </c>
    </row>
    <row r="5" spans="1:8" x14ac:dyDescent="0.25">
      <c r="B5" t="s">
        <v>54</v>
      </c>
    </row>
    <row r="6" spans="1:8" x14ac:dyDescent="0.25">
      <c r="B6" t="s">
        <v>55</v>
      </c>
    </row>
    <row r="7" spans="1:8" x14ac:dyDescent="0.25">
      <c r="B7" t="s">
        <v>56</v>
      </c>
    </row>
    <row r="8" spans="1:8" x14ac:dyDescent="0.25">
      <c r="B8" t="s">
        <v>57</v>
      </c>
    </row>
    <row r="10" spans="1:8" x14ac:dyDescent="0.25">
      <c r="B10" s="2" t="s">
        <v>58</v>
      </c>
    </row>
    <row r="11" spans="1:8" x14ac:dyDescent="0.25">
      <c r="B11" t="s">
        <v>106</v>
      </c>
      <c r="C11" t="b">
        <f>Checklist!D31&gt;=100</f>
        <v>0</v>
      </c>
    </row>
    <row r="12" spans="1:8" x14ac:dyDescent="0.25">
      <c r="B12" t="s">
        <v>59</v>
      </c>
      <c r="C12" t="b">
        <f>Checklist!D32&gt;=2</f>
        <v>0</v>
      </c>
    </row>
    <row r="13" spans="1:8" x14ac:dyDescent="0.25">
      <c r="B13" t="s">
        <v>60</v>
      </c>
      <c r="C13" t="b">
        <f>Checklist!D33&gt;=1.5</f>
        <v>0</v>
      </c>
    </row>
    <row r="14" spans="1:8" x14ac:dyDescent="0.25">
      <c r="B14" t="s">
        <v>107</v>
      </c>
      <c r="C14" t="e">
        <f>MATCH(Checklist!D34,'Criteria for design'!B17:B20,0)</f>
        <v>#N/A</v>
      </c>
      <c r="D14" t="e">
        <f>INDEX(B23:B25,MIN(C14,3))</f>
        <v>#N/A</v>
      </c>
    </row>
    <row r="16" spans="1:8" x14ac:dyDescent="0.25">
      <c r="A16" s="2"/>
      <c r="B16" s="2" t="s">
        <v>61</v>
      </c>
    </row>
    <row r="17" spans="2:2" x14ac:dyDescent="0.25">
      <c r="B17" t="s">
        <v>62</v>
      </c>
    </row>
    <row r="18" spans="2:2" x14ac:dyDescent="0.25">
      <c r="B18" t="s">
        <v>101</v>
      </c>
    </row>
    <row r="19" spans="2:2" x14ac:dyDescent="0.25">
      <c r="B19" t="s">
        <v>63</v>
      </c>
    </row>
    <row r="20" spans="2:2" x14ac:dyDescent="0.25">
      <c r="B20" t="s">
        <v>64</v>
      </c>
    </row>
    <row r="22" spans="2:2" x14ac:dyDescent="0.25">
      <c r="B22" s="2" t="s">
        <v>65</v>
      </c>
    </row>
    <row r="23" spans="2:2" x14ac:dyDescent="0.25">
      <c r="B23" t="s">
        <v>66</v>
      </c>
    </row>
    <row r="24" spans="2:2" x14ac:dyDescent="0.25">
      <c r="B24" t="s">
        <v>108</v>
      </c>
    </row>
    <row r="25" spans="2:2" x14ac:dyDescent="0.25">
      <c r="B2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opLeftCell="A11" workbookViewId="0">
      <selection activeCell="A2" sqref="A2"/>
    </sheetView>
  </sheetViews>
  <sheetFormatPr defaultRowHeight="15" x14ac:dyDescent="0.25"/>
  <sheetData>
    <row r="1" spans="1:1" x14ac:dyDescent="0.25">
      <c r="A1" t="s">
        <v>69</v>
      </c>
    </row>
    <row r="3" spans="1:1" x14ac:dyDescent="0.25">
      <c r="A3" t="s">
        <v>57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55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54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53</v>
      </c>
    </row>
    <row r="34" spans="1:1" x14ac:dyDescent="0.25">
      <c r="A34" t="s">
        <v>97</v>
      </c>
    </row>
    <row r="35" spans="1:1" x14ac:dyDescent="0.25">
      <c r="A3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Checklist</vt:lpstr>
      <vt:lpstr>Criteria for design</vt:lpstr>
      <vt:lpstr>Sheet3</vt:lpstr>
      <vt:lpstr>Checklist!Print_Area</vt:lpstr>
      <vt:lpstr>Checklist!Print_Titles</vt:lpstr>
    </vt:vector>
  </TitlesOfParts>
  <Company>City of Sydney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Narimani</dc:creator>
  <cp:lastModifiedBy>Hassan Narimani</cp:lastModifiedBy>
  <cp:lastPrinted>2016-08-15T23:56:43Z</cp:lastPrinted>
  <dcterms:created xsi:type="dcterms:W3CDTF">2016-06-06T23:49:10Z</dcterms:created>
  <dcterms:modified xsi:type="dcterms:W3CDTF">2016-08-15T23:56:46Z</dcterms:modified>
</cp:coreProperties>
</file>